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Budget" sheetId="1" r:id="rId3"/>
    <sheet name="Invoice" sheetId="2" r:id="rId4"/>
    <sheet name="Description of Change Order Pro" sheetId="3" r:id="rId5"/>
  </sheets>
  <definedNames/>
  <calcPr calcId="0"/>
  <extLst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<sst xmlns="http://schemas.openxmlformats.org/spreadsheetml/2006/main" count="172" uniqueCount="138">
  <si>
    <t>Construction Budget Sheet</t>
  </si>
  <si>
    <t>Location:</t>
  </si>
  <si>
    <t>Scope:</t>
  </si>
  <si>
    <t>Project:</t>
  </si>
  <si>
    <t>Start Date:</t>
  </si>
  <si>
    <t>Completion Date:</t>
  </si>
  <si>
    <t>Project Phase</t>
  </si>
  <si>
    <t>Cost Ids</t>
  </si>
  <si>
    <t>Description</t>
  </si>
  <si>
    <t>Supplier / Manager</t>
  </si>
  <si>
    <t>Supplier / Manager Email</t>
  </si>
  <si>
    <t>Supplier or Manager Phone Number</t>
  </si>
  <si>
    <t>Worker compensation</t>
  </si>
  <si>
    <t>Ingredient costs</t>
  </si>
  <si>
    <t>Static costs</t>
  </si>
  <si>
    <t>Financing Costs</t>
  </si>
  <si>
    <t>Loan Interest</t>
  </si>
  <si>
    <t>Loan Fees</t>
  </si>
  <si>
    <t>Budget</t>
  </si>
  <si>
    <t>Escalation Clause</t>
  </si>
  <si>
    <t>Contingency</t>
  </si>
  <si>
    <t>Real costs</t>
  </si>
  <si>
    <t>Margin</t>
  </si>
  <si>
    <t>Phase 1</t>
  </si>
  <si>
    <t>S1</t>
  </si>
  <si>
    <t>Design and Engineering Fees</t>
  </si>
  <si>
    <t>Elowen Whitethorn</t>
  </si>
  <si>
    <t>(555) 123-4567</t>
  </si>
  <si>
    <t>S1.1</t>
  </si>
  <si>
    <t xml:space="preserve">Construction blueprint and a detail plan </t>
  </si>
  <si>
    <t>S1.2</t>
  </si>
  <si>
    <t>Interior and exterior design</t>
  </si>
  <si>
    <t>Phase 2</t>
  </si>
  <si>
    <t>A1</t>
  </si>
  <si>
    <t>Permits and fees</t>
  </si>
  <si>
    <t>Finnian Ironclad</t>
  </si>
  <si>
    <t>(555) 987-6543</t>
  </si>
  <si>
    <t>A1.1</t>
  </si>
  <si>
    <t>Lawyer</t>
  </si>
  <si>
    <t>A1.2</t>
  </si>
  <si>
    <t>Paper issuing fees</t>
  </si>
  <si>
    <t>Phase 3</t>
  </si>
  <si>
    <t>A2</t>
  </si>
  <si>
    <t>Material buying</t>
  </si>
  <si>
    <t>Jasper Fireforge</t>
  </si>
  <si>
    <t>(555) 456-7890</t>
  </si>
  <si>
    <t>A2.1</t>
  </si>
  <si>
    <t>Concrete bag</t>
  </si>
  <si>
    <t>A2.2</t>
  </si>
  <si>
    <t>Brick package</t>
  </si>
  <si>
    <t>A2.3</t>
  </si>
  <si>
    <t>Steel bar</t>
  </si>
  <si>
    <t>A3</t>
  </si>
  <si>
    <t>Transportation service</t>
  </si>
  <si>
    <t>Lysandra Moonshadow</t>
  </si>
  <si>
    <t>unicorn.rider@email.com</t>
  </si>
  <si>
    <t>(555) 789-1234</t>
  </si>
  <si>
    <t>A3.1</t>
  </si>
  <si>
    <t>Material delivery</t>
  </si>
  <si>
    <t>A3.2</t>
  </si>
  <si>
    <t>Worker bus</t>
  </si>
  <si>
    <t>A4</t>
  </si>
  <si>
    <t>Overhead and General Conditions</t>
  </si>
  <si>
    <t>Orion Stonewall</t>
  </si>
  <si>
    <t>(555) 234-5678</t>
  </si>
  <si>
    <t>A4.1</t>
  </si>
  <si>
    <t>Project management</t>
  </si>
  <si>
    <t>A4.2</t>
  </si>
  <si>
    <t>Insurance</t>
  </si>
  <si>
    <t>A5</t>
  </si>
  <si>
    <t>Lyric Starcaster</t>
  </si>
  <si>
    <t>(555) 876-5432</t>
  </si>
  <si>
    <t>A5.1</t>
  </si>
  <si>
    <t>A5.2</t>
  </si>
  <si>
    <t>Payment Due:</t>
  </si>
  <si>
    <t>Payment Respondant:</t>
  </si>
  <si>
    <t>Asher Thunderheart</t>
  </si>
  <si>
    <t>Escalation amount and the list (optional):</t>
  </si>
  <si>
    <t>Reporting and Monitoring</t>
  </si>
  <si>
    <t>Actual expenditures:</t>
  </si>
  <si>
    <t>Comparing them to Budget amounts:</t>
  </si>
  <si>
    <t>A difference:</t>
  </si>
  <si>
    <t>Risk Assessment</t>
  </si>
  <si>
    <t>Identifed Risk</t>
  </si>
  <si>
    <t>Strategy</t>
  </si>
  <si>
    <t>Priority</t>
  </si>
  <si>
    <t>Impact Level</t>
  </si>
  <si>
    <t>Assignee</t>
  </si>
  <si>
    <t>Note</t>
  </si>
  <si>
    <t>Permit disapproval</t>
  </si>
  <si>
    <t>Insist on hiring a better lawyer, budget may be increased to 1000$</t>
  </si>
  <si>
    <t>High</t>
  </si>
  <si>
    <t>Critical</t>
  </si>
  <si>
    <t>Approval and signature</t>
  </si>
  <si>
    <t>Invoices Management</t>
  </si>
  <si>
    <t>Invoice Id</t>
  </si>
  <si>
    <t>Supplier</t>
  </si>
  <si>
    <t>Cost Id</t>
  </si>
  <si>
    <t>Date</t>
  </si>
  <si>
    <t>Value</t>
  </si>
  <si>
    <t>Seraphim Wildewood</t>
  </si>
  <si>
    <t>B2</t>
  </si>
  <si>
    <t>1.        Identification of Change: Any project team member or stakeholder can identify the need for a change in the project's scope, schedule, or budget.</t>
  </si>
  <si>
    <t>2.        Change Request Form: The person proposing the change fills out a Change Request Form. This form includes:</t>
  </si>
  <si>
    <t>a.        Requestor's name and contact information</t>
  </si>
  <si>
    <t>b.        Date of the request</t>
  </si>
  <si>
    <t>c.        Description of the proposed change</t>
  </si>
  <si>
    <t>d.        Rationale for the change</t>
  </si>
  <si>
    <t>e.        Estimated impact on the project (time, cost, resources)</t>
  </si>
  <si>
    <t>3.        Change Request Review:</t>
  </si>
  <si>
    <t>a.        The Project Manager (PM) reviews the Change Request Form.</t>
  </si>
  <si>
    <t>b.        The PM assesses the feasibility and potential impact of the change on the project's objectives.</t>
  </si>
  <si>
    <t>c.        If necessary, the PM consults with relevant team members or experts.</t>
  </si>
  <si>
    <t>4.        Cost and Schedule Analysis:</t>
  </si>
  <si>
    <t>a.        If the change involves cost or schedule adjustments, the PM conducts an analysis to determine the financial and time impact of the change.</t>
  </si>
  <si>
    <t>5.        Approval Process:</t>
  </si>
  <si>
    <t>a.        If the PM determines that the change is reasonable and aligns with project goals:</t>
  </si>
  <si>
    <t>b.        The PM seeks approval from the project sponsor or relevant stakeholders</t>
  </si>
  <si>
    <t>c.        If the change requires a significant budget or schedule adjustment, it may need approval from senior management or a change control board.</t>
  </si>
  <si>
    <t>d.        Approvals should be documented in writing.</t>
  </si>
  <si>
    <t>6.        Documentation:</t>
  </si>
  <si>
    <t>a.        Once approved, the change is documented in a Change Order Document. This document includes:</t>
  </si>
  <si>
    <t>b.        Description of the approved change</t>
  </si>
  <si>
    <t>c.        Rationale for approval</t>
  </si>
  <si>
    <t>d.        Updated scope, schedule, and budget</t>
  </si>
  <si>
    <t>e.        Date of approval</t>
  </si>
  <si>
    <t>7.        Implementation:</t>
  </si>
  <si>
    <t>a.        The project team implements the approved change, making necessary adjustments to project plans, schedules, and budgets.</t>
  </si>
  <si>
    <t>8.        Communication:</t>
  </si>
  <si>
    <t>a.        The project team communicates the change and its impact to all relevant stakeholders, including team members, subcontractors, and the client.</t>
  </si>
  <si>
    <t>9.        Monitoring and Control:</t>
  </si>
  <si>
    <t>a.        The project team closely monitors the change's impact on the project, including schedule adjustments, budget changes, and any associated risks.</t>
  </si>
  <si>
    <t>10.        Documentation and Reporting:</t>
  </si>
  <si>
    <t>a.        Regularly update project documentation to reflect the approved changes.</t>
  </si>
  <si>
    <t>b.        Provide status reports to stakeholders to keep them informed about project progress and changes</t>
  </si>
  <si>
    <t>11.        Closeout:</t>
  </si>
  <si>
    <t>a.        Once the project is completed, ensure that all change orders are properly closed out and documented.</t>
  </si>
  <si>
    <t>b.        Conduct a lessons learned review to improve change management processes for future projects.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</si>
</sst>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#,##0.00"/>
    <numFmt numFmtId="165" formatCode="mm/dd/yyyy"/>
    <numFmt numFmtId="166" formatCode="m/d/yyyy"/>
  </numFmts>
  <fonts count="11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24"/>
      <color rgb="FF000000"/>
      <name val="Times New Roman"/>
      <family val="2"/>
    </font>
    <font>
      <b/>
      <sz val="10"/>
      <color rgb="FFFFFFFF"/>
      <name val="Arial"/>
      <family val="2"/>
    </font>
    <font>
      <sz val="12"/>
      <color rgb="FFFFFFFF"/>
      <name val="Arial"/>
      <family val="2"/>
    </font>
    <font>
      <b/>
      <sz val="10"/>
      <color theme="1"/>
      <name val="Arial"/>
      <family val="2"/>
    </font>
    <font>
      <sz val="13"/>
      <color rgb="FFFFFFFF"/>
      <name val="Arial"/>
      <family val="2"/>
    </font>
    <font>
      <b/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2E75B5"/>
        <bgColor indexed="64"/>
      </patternFill>
    </fill>
    <fill>
      <patternFill patternType="solid">
        <fgColor rgb="FF6FA8DC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9FC5E8"/>
        <bgColor indexed="64"/>
      </patternFill>
    </fill>
    <fill>
      <patternFill patternType="solid">
        <fgColor rgb="FFE7E5E6"/>
        <bgColor indexed="64"/>
      </patternFill>
    </fill>
  </fills>
  <borders count="6">
    <border>
      <left/>
      <right/>
      <top/>
      <bottom/>
      <diagonal/>
    </border>
    <border>
      <left style="thin">
        <color rgb="FFD0CECF"/>
      </left>
      <right style="thin">
        <color rgb="FFD0CECF"/>
      </right>
      <top style="thin">
        <color rgb="FFD0CECF"/>
      </top>
      <bottom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/>
      <right/>
      <top/>
      <bottom style="medium">
        <color rgb="FF0000FF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rgb="FF999999"/>
      </bottom>
    </border>
    <border>
      <left style="thin">
        <color rgb="FFD0CECF"/>
      </left>
      <right style="thin">
        <color rgb="FFD0CECF"/>
      </right>
      <top style="thin">
        <color rgb="FFD0CECF"/>
      </top>
      <bottom style="thin">
        <color rgb="FFD0CECF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6">
    <xf numFmtId="0" fontId="0" fillId="0" borderId="0" xfId="0" applyFont="1" applyAlignment="1">
      <alignment/>
    </xf>
    <xf numFmtId="0" fontId="2" fillId="2" borderId="0" xfId="0" applyFont="1" applyFill="1" applyAlignment="1">
      <alignment horizontal="left"/>
    </xf>
    <xf numFmtId="0" fontId="2" fillId="2" borderId="0" xfId="0" applyFont="1" applyBorder="1" applyAlignment="1">
      <alignment horizontal="left"/>
    </xf>
    <xf numFmtId="0" fontId="3" fillId="2" borderId="0" xfId="0" applyFont="1" applyBorder="1"/>
    <xf numFmtId="0" fontId="3" fillId="2" borderId="0" xfId="0" applyFont="1" applyBorder="1"/>
    <xf numFmtId="0" fontId="3" fillId="2" borderId="0" xfId="0" applyFont="1" applyBorder="1"/>
    <xf numFmtId="0" fontId="4" fillId="2" borderId="0" xfId="0" applyFont="1" applyAlignment="1">
      <alignment horizontal="center"/>
    </xf>
    <xf numFmtId="0" fontId="3" fillId="2" borderId="0" xfId="0" applyFont="1"/>
    <xf numFmtId="0" fontId="0" fillId="0" borderId="0" xfId="0" applyFont="1" applyAlignment="1">
      <alignment/>
    </xf>
    <xf numFmtId="0" fontId="5" fillId="3" borderId="0" xfId="0" applyFont="1" applyFill="1" applyAlignment="1">
      <alignment horizontal="center" vertical="center"/>
    </xf>
    <xf numFmtId="0" fontId="5" fillId="3" borderId="1" xfId="0" applyFont="1" applyBorder="1" applyAlignment="1">
      <alignment horizontal="center" vertical="center"/>
    </xf>
    <xf numFmtId="0" fontId="5" fillId="3" borderId="1" xfId="0" applyFont="1" applyBorder="1" applyAlignment="1">
      <alignment horizontal="center" vertical="center"/>
    </xf>
    <xf numFmtId="0" fontId="5" fillId="3" borderId="1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textRotation="90" wrapText="1"/>
    </xf>
    <xf numFmtId="0" fontId="7" fillId="5" borderId="2" xfId="0" applyFont="1" applyFill="1" applyBorder="1" applyAlignment="1">
      <alignment vertical="top" wrapText="1"/>
    </xf>
    <xf numFmtId="164" fontId="7" fillId="5" borderId="2" xfId="0" applyNumberFormat="1" applyFont="1" applyBorder="1" applyAlignment="1">
      <alignment horizontal="left" vertical="top" wrapText="1"/>
    </xf>
    <xf numFmtId="164" fontId="7" fillId="5" borderId="2" xfId="0" applyNumberFormat="1" applyFont="1" applyBorder="1" applyAlignment="1">
      <alignment horizontal="left" vertical="top" wrapText="1"/>
    </xf>
    <xf numFmtId="164" fontId="7" fillId="5" borderId="2" xfId="0" applyNumberFormat="1" applyFont="1" applyBorder="1" applyAlignment="1">
      <alignment horizontal="left" vertical="top" wrapText="1"/>
    </xf>
    <xf numFmtId="0" fontId="1" fillId="6" borderId="2" xfId="0" applyFont="1" applyFill="1" applyBorder="1" applyAlignment="1">
      <alignment vertical="top" wrapText="1"/>
    </xf>
    <xf numFmtId="164" fontId="1" fillId="6" borderId="2" xfId="0" applyNumberFormat="1" applyFont="1" applyBorder="1" applyAlignment="1">
      <alignment horizontal="left" vertical="top" wrapText="1"/>
    </xf>
    <xf numFmtId="164" fontId="1" fillId="6" borderId="2" xfId="0" applyNumberFormat="1" applyFont="1" applyBorder="1" applyAlignment="1">
      <alignment horizontal="left" vertical="top" wrapText="1"/>
    </xf>
    <xf numFmtId="164" fontId="1" fillId="6" borderId="2" xfId="0" applyNumberFormat="1" applyFont="1" applyBorder="1" applyAlignment="1">
      <alignment horizontal="left" vertical="top" wrapText="1"/>
    </xf>
    <xf numFmtId="0" fontId="1" fillId="5" borderId="2" xfId="0" applyFont="1" applyBorder="1" applyAlignment="1">
      <alignment vertical="top" wrapText="1"/>
    </xf>
    <xf numFmtId="164" fontId="1" fillId="5" borderId="2" xfId="0" applyNumberFormat="1" applyFont="1" applyBorder="1" applyAlignment="1">
      <alignment horizontal="left" vertical="top" wrapText="1"/>
    </xf>
    <xf numFmtId="164" fontId="1" fillId="5" borderId="2" xfId="0" applyNumberFormat="1" applyFont="1" applyBorder="1" applyAlignment="1">
      <alignment horizontal="left" vertical="top" wrapText="1"/>
    </xf>
    <xf numFmtId="164" fontId="1" fillId="7" borderId="2" xfId="0" applyNumberFormat="1" applyFont="1" applyFill="1" applyBorder="1" applyAlignment="1">
      <alignment horizontal="left" vertical="top" wrapText="1"/>
    </xf>
    <xf numFmtId="164" fontId="1" fillId="7" borderId="2" xfId="0" applyNumberFormat="1" applyFont="1" applyBorder="1" applyAlignment="1">
      <alignment horizontal="left" vertical="top" wrapText="1"/>
    </xf>
    <xf numFmtId="0" fontId="7" fillId="6" borderId="2" xfId="0" applyFont="1" applyBorder="1" applyAlignment="1">
      <alignment vertical="top" wrapText="1"/>
    </xf>
    <xf numFmtId="0" fontId="7" fillId="6" borderId="2" xfId="0" applyFont="1" applyBorder="1" applyAlignment="1">
      <alignment vertical="top" wrapText="1"/>
    </xf>
    <xf numFmtId="164" fontId="7" fillId="6" borderId="2" xfId="0" applyNumberFormat="1" applyFont="1" applyBorder="1" applyAlignment="1">
      <alignment horizontal="left" vertical="top" wrapText="1"/>
    </xf>
    <xf numFmtId="164" fontId="7" fillId="6" borderId="2" xfId="0" applyNumberFormat="1" applyFont="1" applyBorder="1" applyAlignment="1">
      <alignment horizontal="left" vertical="top" wrapText="1"/>
    </xf>
    <xf numFmtId="164" fontId="7" fillId="6" borderId="2" xfId="0" applyNumberFormat="1" applyFont="1" applyBorder="1" applyAlignment="1">
      <alignment horizontal="left" vertical="top" wrapText="1"/>
    </xf>
    <xf numFmtId="0" fontId="1" fillId="7" borderId="2" xfId="0" applyFont="1" applyBorder="1" applyAlignment="1">
      <alignment vertical="top" wrapText="1"/>
    </xf>
    <xf numFmtId="0" fontId="1" fillId="7" borderId="2" xfId="0" applyFont="1" applyBorder="1" applyAlignment="1">
      <alignment vertical="top" wrapText="1"/>
    </xf>
    <xf numFmtId="164" fontId="1" fillId="7" borderId="2" xfId="0" applyNumberFormat="1" applyFont="1" applyBorder="1" applyAlignment="1">
      <alignment horizontal="left" vertical="top" wrapText="1"/>
    </xf>
    <xf numFmtId="0" fontId="1" fillId="6" borderId="2" xfId="0" applyFont="1" applyBorder="1" applyAlignment="1">
      <alignment vertical="top" wrapText="1"/>
    </xf>
    <xf numFmtId="0" fontId="8" fillId="4" borderId="0" xfId="0" applyFont="1" applyAlignment="1">
      <alignment horizontal="center" vertical="center" textRotation="90" wrapText="1"/>
    </xf>
    <xf numFmtId="0" fontId="3" fillId="7" borderId="2" xfId="0" applyFont="1" applyBorder="1" applyAlignment="1">
      <alignment horizontal="left" vertical="top" wrapText="1"/>
    </xf>
    <xf numFmtId="0" fontId="2" fillId="7" borderId="2" xfId="0" applyFont="1" applyBorder="1" applyAlignment="1">
      <alignment horizontal="left" vertical="top" wrapText="1"/>
    </xf>
    <xf numFmtId="164" fontId="2" fillId="7" borderId="2" xfId="0" applyNumberFormat="1" applyFont="1" applyBorder="1" applyAlignment="1">
      <alignment horizontal="left" vertical="top" wrapText="1"/>
    </xf>
    <xf numFmtId="164" fontId="2" fillId="7" borderId="2" xfId="0" applyNumberFormat="1" applyFont="1" applyBorder="1" applyAlignment="1">
      <alignment horizontal="left" vertical="top" wrapText="1"/>
    </xf>
    <xf numFmtId="0" fontId="3" fillId="6" borderId="2" xfId="0" applyFont="1" applyBorder="1" applyAlignment="1">
      <alignment horizontal="left" vertical="top" wrapText="1"/>
    </xf>
    <xf numFmtId="0" fontId="3" fillId="6" borderId="2" xfId="0" applyFont="1" applyBorder="1" applyAlignment="1">
      <alignment horizontal="left" vertical="top" wrapText="1"/>
    </xf>
    <xf numFmtId="164" fontId="3" fillId="6" borderId="2" xfId="0" applyNumberFormat="1" applyFont="1" applyBorder="1" applyAlignment="1">
      <alignment horizontal="left" vertical="top" wrapText="1"/>
    </xf>
    <xf numFmtId="164" fontId="3" fillId="6" borderId="2" xfId="0" applyNumberFormat="1" applyFont="1" applyBorder="1" applyAlignment="1">
      <alignment horizontal="left" vertical="top" wrapText="1"/>
    </xf>
    <xf numFmtId="0" fontId="3" fillId="7" borderId="2" xfId="0" applyFont="1" applyBorder="1" applyAlignment="1">
      <alignment horizontal="left" vertical="top" wrapText="1"/>
    </xf>
    <xf numFmtId="164" fontId="3" fillId="7" borderId="2" xfId="0" applyNumberFormat="1" applyFont="1" applyBorder="1" applyAlignment="1">
      <alignment horizontal="left" vertical="top" wrapText="1"/>
    </xf>
    <xf numFmtId="164" fontId="3" fillId="7" borderId="2" xfId="0" applyNumberFormat="1" applyFont="1" applyBorder="1" applyAlignment="1">
      <alignment horizontal="left" vertical="top" wrapText="1"/>
    </xf>
    <xf numFmtId="0" fontId="2" fillId="7" borderId="2" xfId="0" applyFont="1" applyBorder="1" applyAlignment="1">
      <alignment horizontal="left" vertical="top" wrapText="1"/>
    </xf>
    <xf numFmtId="0" fontId="9" fillId="0" borderId="0" xfId="0" applyFont="1"/>
    <xf numFmtId="0" fontId="2" fillId="6" borderId="2" xfId="0" applyFont="1" applyBorder="1" applyAlignment="1">
      <alignment horizontal="left" vertical="top" wrapText="1"/>
    </xf>
    <xf numFmtId="164" fontId="2" fillId="6" borderId="2" xfId="0" applyNumberFormat="1" applyFont="1" applyBorder="1" applyAlignment="1">
      <alignment horizontal="left" vertical="top" wrapText="1"/>
    </xf>
    <xf numFmtId="164" fontId="2" fillId="6" borderId="2" xfId="0" applyNumberFormat="1" applyFont="1" applyBorder="1" applyAlignment="1">
      <alignment horizontal="left" vertical="top" wrapText="1"/>
    </xf>
    <xf numFmtId="165" fontId="0" fillId="0" borderId="0" xfId="0" applyNumberFormat="1" applyFont="1" applyAlignment="1">
      <alignment/>
    </xf>
    <xf numFmtId="0" fontId="9" fillId="0" borderId="0" xfId="0" applyFont="1" applyAlignment="1">
      <alignment/>
    </xf>
    <xf numFmtId="0" fontId="10" fillId="8" borderId="3" xfId="0" applyFont="1" applyFill="1" applyBorder="1" applyAlignment="1">
      <alignment vertical="center"/>
    </xf>
    <xf numFmtId="164" fontId="10" fillId="8" borderId="3" xfId="0" applyNumberFormat="1" applyFont="1" applyBorder="1" applyAlignment="1">
      <alignment vertical="center"/>
    </xf>
    <xf numFmtId="164" fontId="10" fillId="8" borderId="3" xfId="0" applyNumberFormat="1" applyFont="1" applyBorder="1" applyAlignment="1">
      <alignment vertical="center"/>
    </xf>
    <xf numFmtId="0" fontId="5" fillId="3" borderId="2" xfId="0" applyFont="1" applyBorder="1" applyAlignment="1">
      <alignment horizontal="center" vertical="center"/>
    </xf>
    <xf numFmtId="0" fontId="0" fillId="5" borderId="2" xfId="0" applyFont="1" applyBorder="1" applyAlignment="1">
      <alignment horizontal="left" vertical="top"/>
    </xf>
    <xf numFmtId="0" fontId="0" fillId="5" borderId="2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center" vertical="top"/>
    </xf>
    <xf numFmtId="0" fontId="0" fillId="0" borderId="4" xfId="0" applyFont="1" applyBorder="1"/>
    <xf numFmtId="0" fontId="0" fillId="0" borderId="0" xfId="0" applyFont="1" applyAlignment="1">
      <alignment horizontal="center" vertical="top"/>
    </xf>
    <xf numFmtId="0" fontId="3" fillId="2" borderId="0" xfId="0" applyFont="1" applyBorder="1"/>
    <xf numFmtId="0" fontId="4" fillId="2" borderId="0" xfId="0" applyFont="1" applyBorder="1" applyAlignment="1">
      <alignment horizontal="center"/>
    </xf>
    <xf numFmtId="0" fontId="0" fillId="0" borderId="0" xfId="0" applyFont="1" applyBorder="1"/>
    <xf numFmtId="0" fontId="5" fillId="3" borderId="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9" borderId="5" xfId="0" applyFont="1" applyFill="1" applyBorder="1" applyAlignment="1">
      <alignment horizontal="left"/>
    </xf>
    <xf numFmtId="0" fontId="3" fillId="9" borderId="5" xfId="0" applyFont="1" applyBorder="1" applyAlignment="1">
      <alignment horizontal="left"/>
    </xf>
    <xf numFmtId="166" fontId="3" fillId="9" borderId="5" xfId="0" applyNumberFormat="1" applyFont="1" applyBorder="1" applyAlignment="1">
      <alignment horizontal="left"/>
    </xf>
    <xf numFmtId="164" fontId="3" fillId="9" borderId="5" xfId="0" applyNumberFormat="1" applyFont="1" applyBorder="1" applyAlignment="1">
      <alignment horizontal="left"/>
    </xf>
    <xf numFmtId="0" fontId="3" fillId="9" borderId="5" xfId="0" applyFont="1" applyBorder="1"/>
    <xf numFmtId="0" fontId="1" fillId="9" borderId="0" xfId="0" applyFont="1" applyBorder="1"/>
    <xf numFmtId="0" fontId="0" fillId="0" borderId="0" xfId="0" applyFont="1" applyAlignment="1">
      <alignment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styles" Target="styles.xml" /><Relationship Id="rId5" Type="http://schemas.openxmlformats.org/officeDocument/2006/relationships/worksheet" Target="worksheets/sheet3.xml" /><Relationship Id="rId4" Type="http://schemas.openxmlformats.org/officeDocument/2006/relationships/worksheet" Target="worksheets/sheet2.xml" /><Relationship Id="rId1" Type="http://schemas.openxmlformats.org/officeDocument/2006/relationships/theme" Target="theme/theme1.xml" /><Relationship Id="rId7" Type="http://schemas.openxmlformats.org/officeDocument/2006/relationships/calcChain" Target="calcChain.xml" /><Relationship Id="rId3" Type="http://schemas.openxmlformats.org/officeDocument/2006/relationships/worksheet" Target="worksheets/sheet1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1:AJ32"/>
  <sheetViews>
    <sheetView workbookViewId="0" topLeftCell="A1"/>
  </sheetViews>
  <sheetFormatPr defaultColWidth="12.634285714285713" defaultRowHeight="15" customHeight="1"/>
  <cols>
    <col min="1" max="1" width="28.142857142857142" customWidth="1"/>
    <col min="2" max="2" width="26.142857142857142" customWidth="1"/>
    <col min="3" max="3" width="36.285714285714285" customWidth="1"/>
    <col min="4" max="5" width="26.714285714285715" customWidth="1"/>
    <col min="6" max="6" width="20" customWidth="1"/>
    <col min="7" max="7" width="26.714285714285715" customWidth="1"/>
    <col min="8" max="8" width="20.428571428571427" customWidth="1"/>
    <col min="9" max="9" width="18.714285714285715" customWidth="1"/>
    <col min="10" max="13" width="14.571428571428571" customWidth="1"/>
    <col min="14" max="17" width="20.142857142857142" customWidth="1"/>
    <col min="18" max="22" width="8.571428571428571" customWidth="1"/>
  </cols>
  <sheetData>
    <row r="1" spans="1:17" ht="12.7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5"/>
    </row>
    <row r="2" spans="1:1" ht="28.5" customHeight="1">
      <c r="A2" s="6" t="s">
        <v>0</v>
      </c>
    </row>
    <row r="3" spans="1:17" ht="15.75" customHeight="1">
      <c r="A3" s="7"/>
      <c r="B3" s="7"/>
      <c r="C3" s="7"/>
      <c r="D3" s="6"/>
      <c r="E3" s="6"/>
      <c r="F3" s="6"/>
      <c r="G3" s="6"/>
      <c r="H3" s="6"/>
      <c r="I3" s="6"/>
      <c r="J3" s="7"/>
      <c r="K3" s="7"/>
      <c r="L3" s="7"/>
      <c r="M3" s="7"/>
      <c r="N3" s="7"/>
      <c r="O3" s="7"/>
      <c r="P3" s="7"/>
      <c r="Q3" s="7"/>
    </row>
    <row r="4" spans="1:12" ht="12.75" customHeight="1">
      <c r="A4" s="8" t="s">
        <v>1</v>
      </c>
      <c r="C4" s="8" t="s">
        <v>2</v>
      </c>
      <c r="H4" s="8" t="s">
        <v>3</v>
      </c>
      <c r="J4" s="8" t="s">
        <v>4</v>
      </c>
      <c r="L4" s="8" t="s">
        <v>5</v>
      </c>
    </row>
    <row r="5" spans="1:17" ht="29.25" customHeight="1">
      <c r="A5" s="9" t="s">
        <v>6</v>
      </c>
      <c r="B5" s="10" t="s">
        <v>7</v>
      </c>
      <c r="C5" s="10" t="s">
        <v>8</v>
      </c>
      <c r="D5" s="11" t="s">
        <v>9</v>
      </c>
      <c r="E5" s="11" t="s">
        <v>10</v>
      </c>
      <c r="F5" s="12" t="s">
        <v>11</v>
      </c>
      <c r="G5" s="10" t="s">
        <v>12</v>
      </c>
      <c r="H5" s="10" t="s">
        <v>13</v>
      </c>
      <c r="I5" s="10" t="s">
        <v>14</v>
      </c>
      <c r="J5" s="11" t="s">
        <v>15</v>
      </c>
      <c r="K5" s="11" t="s">
        <v>16</v>
      </c>
      <c r="L5" s="11" t="s">
        <v>17</v>
      </c>
      <c r="M5" s="10" t="s">
        <v>18</v>
      </c>
      <c r="N5" s="11" t="s">
        <v>19</v>
      </c>
      <c r="O5" s="11" t="s">
        <v>20</v>
      </c>
      <c r="P5" s="10" t="s">
        <v>21</v>
      </c>
      <c r="Q5" s="9" t="s">
        <v>22</v>
      </c>
    </row>
    <row r="6" spans="1:17" ht="16.5" customHeight="1">
      <c r="A6" s="13" t="s">
        <v>23</v>
      </c>
      <c r="B6" s="14" t="s">
        <v>24</v>
      </c>
      <c r="C6" s="14" t="s">
        <v>25</v>
      </c>
      <c r="D6" s="15" t="s">
        <v>26</v>
      </c>
      <c r="E6" s="16"/>
      <c r="F6" s="15" t="s">
        <v>27</v>
      </c>
      <c r="G6" s="15">
        <f>SUM(G7:G8)</f>
        <v>200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f>SUM(M7:M8)</f>
        <v>400</v>
      </c>
      <c r="N6" s="15">
        <v>0</v>
      </c>
      <c r="O6" s="15">
        <v>0</v>
      </c>
      <c r="P6" s="15">
        <v>200</v>
      </c>
      <c r="Q6" s="17">
        <f t="shared" si="0" ref="Q6:Q24">P6*2</f>
        <v>400</v>
      </c>
    </row>
    <row r="7" spans="2:17" ht="18" customHeight="1">
      <c r="B7" s="18" t="s">
        <v>28</v>
      </c>
      <c r="C7" s="18" t="s">
        <v>29</v>
      </c>
      <c r="D7" s="19" t="s">
        <v>26</v>
      </c>
      <c r="E7" s="20"/>
      <c r="F7" s="19" t="s">
        <v>27</v>
      </c>
      <c r="G7" s="19">
        <v>150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300</v>
      </c>
      <c r="N7" s="19">
        <v>0</v>
      </c>
      <c r="O7" s="19">
        <v>0</v>
      </c>
      <c r="P7" s="19">
        <v>150</v>
      </c>
      <c r="Q7" s="21">
        <f t="shared" si="0"/>
        <v>300</v>
      </c>
    </row>
    <row r="8" spans="2:17" ht="23.25" customHeight="1">
      <c r="B8" s="22" t="s">
        <v>30</v>
      </c>
      <c r="C8" s="22" t="s">
        <v>31</v>
      </c>
      <c r="D8" s="23" t="s">
        <v>26</v>
      </c>
      <c r="E8" s="24"/>
      <c r="F8" s="23" t="s">
        <v>27</v>
      </c>
      <c r="G8" s="25">
        <v>50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100</v>
      </c>
      <c r="N8" s="25">
        <v>0</v>
      </c>
      <c r="O8" s="25">
        <v>0</v>
      </c>
      <c r="P8" s="25">
        <v>50</v>
      </c>
      <c r="Q8" s="26">
        <f t="shared" si="0"/>
        <v>100</v>
      </c>
    </row>
    <row r="9" spans="1:17" ht="16.5" customHeight="1">
      <c r="A9" s="13" t="s">
        <v>32</v>
      </c>
      <c r="B9" s="27" t="s">
        <v>33</v>
      </c>
      <c r="C9" s="28" t="s">
        <v>34</v>
      </c>
      <c r="D9" s="29" t="s">
        <v>35</v>
      </c>
      <c r="E9" s="30"/>
      <c r="F9" s="29" t="s">
        <v>36</v>
      </c>
      <c r="G9" s="29">
        <f>SUM(G10:G11)</f>
        <v>150</v>
      </c>
      <c r="H9" s="30">
        <v>0</v>
      </c>
      <c r="I9" s="30">
        <v>0</v>
      </c>
      <c r="J9" s="31">
        <v>0</v>
      </c>
      <c r="K9" s="31">
        <v>0</v>
      </c>
      <c r="L9" s="31">
        <v>0</v>
      </c>
      <c r="M9" s="30">
        <v>300</v>
      </c>
      <c r="N9" s="31">
        <v>0</v>
      </c>
      <c r="O9" s="31">
        <v>0</v>
      </c>
      <c r="P9" s="30">
        <v>150</v>
      </c>
      <c r="Q9" s="31">
        <f t="shared" si="0"/>
        <v>300</v>
      </c>
    </row>
    <row r="10" spans="2:17" ht="18" customHeight="1">
      <c r="B10" s="32" t="s">
        <v>37</v>
      </c>
      <c r="C10" s="33" t="s">
        <v>38</v>
      </c>
      <c r="D10" s="25" t="s">
        <v>35</v>
      </c>
      <c r="E10" s="34"/>
      <c r="F10" s="25" t="s">
        <v>36</v>
      </c>
      <c r="G10" s="34">
        <v>100</v>
      </c>
      <c r="H10" s="34">
        <v>0</v>
      </c>
      <c r="I10" s="34">
        <v>0</v>
      </c>
      <c r="J10" s="26">
        <v>0</v>
      </c>
      <c r="K10" s="26">
        <v>0</v>
      </c>
      <c r="L10" s="26">
        <v>0</v>
      </c>
      <c r="M10" s="34">
        <v>0</v>
      </c>
      <c r="N10" s="26">
        <v>0</v>
      </c>
      <c r="O10" s="26">
        <v>0</v>
      </c>
      <c r="P10" s="34">
        <v>100</v>
      </c>
      <c r="Q10" s="26">
        <f t="shared" si="0"/>
        <v>200</v>
      </c>
    </row>
    <row r="11" spans="2:17" ht="17.25" customHeight="1">
      <c r="B11" s="18" t="s">
        <v>39</v>
      </c>
      <c r="C11" s="35" t="s">
        <v>40</v>
      </c>
      <c r="D11" s="19" t="s">
        <v>35</v>
      </c>
      <c r="E11" s="20"/>
      <c r="F11" s="19" t="s">
        <v>36</v>
      </c>
      <c r="G11" s="20">
        <v>50</v>
      </c>
      <c r="H11" s="20">
        <v>0</v>
      </c>
      <c r="I11" s="20">
        <v>0</v>
      </c>
      <c r="J11" s="21">
        <v>0</v>
      </c>
      <c r="K11" s="21">
        <v>0</v>
      </c>
      <c r="L11" s="21">
        <v>0</v>
      </c>
      <c r="M11" s="20">
        <v>0</v>
      </c>
      <c r="N11" s="21">
        <v>0</v>
      </c>
      <c r="O11" s="21">
        <v>0</v>
      </c>
      <c r="P11" s="20">
        <v>50</v>
      </c>
      <c r="Q11" s="21">
        <f t="shared" si="0"/>
        <v>100</v>
      </c>
    </row>
    <row r="12" spans="1:17" ht="12.75" customHeight="1">
      <c r="A12" s="36" t="s">
        <v>41</v>
      </c>
      <c r="B12" s="37" t="s">
        <v>42</v>
      </c>
      <c r="C12" s="38" t="s">
        <v>43</v>
      </c>
      <c r="D12" s="39" t="s">
        <v>44</v>
      </c>
      <c r="E12" s="40"/>
      <c r="F12" s="39" t="s">
        <v>45</v>
      </c>
      <c r="G12" s="40">
        <f t="shared" si="1" ref="G12:I12">SUM(G13:G15)</f>
        <v>250</v>
      </c>
      <c r="H12" s="40">
        <f t="shared" si="1"/>
        <v>2150</v>
      </c>
      <c r="I12" s="40">
        <f t="shared" si="1"/>
        <v>0</v>
      </c>
      <c r="J12" s="39">
        <v>0</v>
      </c>
      <c r="K12" s="39">
        <v>0</v>
      </c>
      <c r="L12" s="39">
        <v>0</v>
      </c>
      <c r="M12" s="40">
        <f>SUM(M13:M15)</f>
        <v>3000</v>
      </c>
      <c r="N12" s="39">
        <v>0</v>
      </c>
      <c r="O12" s="39">
        <v>0</v>
      </c>
      <c r="P12" s="40">
        <f>SUM(P13:P15)</f>
        <v>2400</v>
      </c>
      <c r="Q12" s="40">
        <f t="shared" si="0"/>
        <v>4800</v>
      </c>
    </row>
    <row r="13" spans="2:17" ht="12.75" customHeight="1">
      <c r="B13" s="41" t="s">
        <v>46</v>
      </c>
      <c r="C13" s="42" t="s">
        <v>47</v>
      </c>
      <c r="D13" s="43" t="s">
        <v>44</v>
      </c>
      <c r="E13" s="44"/>
      <c r="F13" s="43" t="s">
        <v>45</v>
      </c>
      <c r="G13" s="44">
        <v>50</v>
      </c>
      <c r="H13" s="44">
        <v>350</v>
      </c>
      <c r="I13" s="44">
        <v>0</v>
      </c>
      <c r="J13" s="43">
        <v>0</v>
      </c>
      <c r="K13" s="43">
        <v>0</v>
      </c>
      <c r="L13" s="43">
        <v>0</v>
      </c>
      <c r="M13" s="44">
        <v>900</v>
      </c>
      <c r="N13" s="43">
        <v>0</v>
      </c>
      <c r="O13" s="43">
        <v>0</v>
      </c>
      <c r="P13" s="44">
        <f t="shared" si="2" ref="P13:P15">H13+G13+I13</f>
        <v>400</v>
      </c>
      <c r="Q13" s="44">
        <f t="shared" si="0"/>
        <v>800</v>
      </c>
    </row>
    <row r="14" spans="2:17" ht="12.75" customHeight="1">
      <c r="B14" s="37" t="s">
        <v>48</v>
      </c>
      <c r="C14" s="45" t="s">
        <v>49</v>
      </c>
      <c r="D14" s="46" t="s">
        <v>44</v>
      </c>
      <c r="E14" s="47"/>
      <c r="F14" s="46" t="s">
        <v>45</v>
      </c>
      <c r="G14" s="47">
        <v>0</v>
      </c>
      <c r="H14" s="47">
        <v>800</v>
      </c>
      <c r="I14" s="47">
        <v>0</v>
      </c>
      <c r="J14" s="46">
        <v>0</v>
      </c>
      <c r="K14" s="46">
        <v>0</v>
      </c>
      <c r="L14" s="46">
        <v>0</v>
      </c>
      <c r="M14" s="47">
        <v>900</v>
      </c>
      <c r="N14" s="46">
        <v>0</v>
      </c>
      <c r="O14" s="46">
        <v>0</v>
      </c>
      <c r="P14" s="47">
        <f t="shared" si="2"/>
        <v>800</v>
      </c>
      <c r="Q14" s="47">
        <f t="shared" si="0"/>
        <v>1600</v>
      </c>
    </row>
    <row r="15" spans="2:17" ht="12.75" customHeight="1">
      <c r="B15" s="41" t="s">
        <v>50</v>
      </c>
      <c r="C15" s="42" t="s">
        <v>51</v>
      </c>
      <c r="D15" s="43" t="s">
        <v>44</v>
      </c>
      <c r="E15" s="44"/>
      <c r="F15" s="43" t="s">
        <v>45</v>
      </c>
      <c r="G15" s="44">
        <v>200</v>
      </c>
      <c r="H15" s="44">
        <v>1000</v>
      </c>
      <c r="I15" s="44">
        <v>0</v>
      </c>
      <c r="J15" s="43">
        <v>0</v>
      </c>
      <c r="K15" s="43">
        <v>0</v>
      </c>
      <c r="L15" s="43">
        <v>0</v>
      </c>
      <c r="M15" s="44">
        <v>1200</v>
      </c>
      <c r="N15" s="43">
        <v>0</v>
      </c>
      <c r="O15" s="43">
        <v>0</v>
      </c>
      <c r="P15" s="44">
        <f t="shared" si="2"/>
        <v>1200</v>
      </c>
      <c r="Q15" s="44">
        <f t="shared" si="0"/>
        <v>2400</v>
      </c>
    </row>
    <row r="16" spans="2:36" ht="12.75" customHeight="1">
      <c r="B16" s="48" t="s">
        <v>52</v>
      </c>
      <c r="C16" s="38" t="s">
        <v>53</v>
      </c>
      <c r="D16" s="39" t="s">
        <v>54</v>
      </c>
      <c r="E16" s="39" t="s">
        <v>55</v>
      </c>
      <c r="F16" s="39" t="s">
        <v>56</v>
      </c>
      <c r="G16" s="40">
        <f t="shared" si="3" ref="G16:I16">SUM(G17:G18)</f>
        <v>0</v>
      </c>
      <c r="H16" s="40">
        <f t="shared" si="3"/>
        <v>0</v>
      </c>
      <c r="I16" s="40">
        <f t="shared" si="3"/>
        <v>300</v>
      </c>
      <c r="J16" s="39">
        <v>0</v>
      </c>
      <c r="K16" s="39">
        <v>0</v>
      </c>
      <c r="L16" s="39">
        <v>0</v>
      </c>
      <c r="M16" s="40">
        <f>SUM(M17:M18)</f>
        <v>500</v>
      </c>
      <c r="N16" s="39">
        <v>0</v>
      </c>
      <c r="O16" s="39">
        <v>0</v>
      </c>
      <c r="P16" s="40">
        <f>SUM(P17:P18)</f>
        <v>300</v>
      </c>
      <c r="Q16" s="40">
        <f t="shared" si="0"/>
        <v>600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</row>
    <row r="17" spans="2:17" ht="12.75" customHeight="1">
      <c r="B17" s="41" t="s">
        <v>57</v>
      </c>
      <c r="C17" s="42" t="s">
        <v>58</v>
      </c>
      <c r="D17" s="43" t="s">
        <v>54</v>
      </c>
      <c r="E17" s="43" t="s">
        <v>55</v>
      </c>
      <c r="F17" s="43" t="s">
        <v>56</v>
      </c>
      <c r="G17" s="44">
        <v>0</v>
      </c>
      <c r="H17" s="44">
        <v>0</v>
      </c>
      <c r="I17" s="44">
        <v>200</v>
      </c>
      <c r="J17" s="43">
        <v>0</v>
      </c>
      <c r="K17" s="43">
        <v>0</v>
      </c>
      <c r="L17" s="43">
        <v>0</v>
      </c>
      <c r="M17" s="44">
        <v>300</v>
      </c>
      <c r="N17" s="43">
        <v>0</v>
      </c>
      <c r="O17" s="43">
        <v>0</v>
      </c>
      <c r="P17" s="44">
        <f>H17+G17+I17+O17</f>
        <v>200</v>
      </c>
      <c r="Q17" s="44">
        <f t="shared" si="0"/>
        <v>400</v>
      </c>
    </row>
    <row r="18" spans="2:17" ht="12.75" customHeight="1">
      <c r="B18" s="41" t="s">
        <v>59</v>
      </c>
      <c r="C18" s="42" t="s">
        <v>60</v>
      </c>
      <c r="D18" s="43" t="s">
        <v>54</v>
      </c>
      <c r="E18" s="43" t="s">
        <v>55</v>
      </c>
      <c r="F18" s="43" t="s">
        <v>56</v>
      </c>
      <c r="G18" s="44">
        <v>0</v>
      </c>
      <c r="H18" s="44">
        <v>0</v>
      </c>
      <c r="I18" s="44">
        <v>100</v>
      </c>
      <c r="J18" s="43">
        <v>0</v>
      </c>
      <c r="K18" s="43">
        <v>0</v>
      </c>
      <c r="L18" s="43">
        <v>0</v>
      </c>
      <c r="M18" s="44">
        <v>200</v>
      </c>
      <c r="N18" s="43">
        <v>0</v>
      </c>
      <c r="O18" s="43">
        <v>0</v>
      </c>
      <c r="P18" s="44">
        <f>H18+G18+I18</f>
        <v>100</v>
      </c>
      <c r="Q18" s="44">
        <f t="shared" si="0"/>
        <v>200</v>
      </c>
    </row>
    <row r="19" spans="2:36" ht="12.75" customHeight="1">
      <c r="B19" s="48" t="s">
        <v>61</v>
      </c>
      <c r="C19" s="48" t="s">
        <v>62</v>
      </c>
      <c r="D19" s="39" t="s">
        <v>63</v>
      </c>
      <c r="E19" s="39"/>
      <c r="F19" s="39" t="s">
        <v>64</v>
      </c>
      <c r="G19" s="40">
        <f t="shared" si="4" ref="G19:I19">SUM(G20:G21)</f>
        <v>0</v>
      </c>
      <c r="H19" s="40">
        <f t="shared" si="4"/>
        <v>0</v>
      </c>
      <c r="I19" s="40">
        <f t="shared" si="4"/>
        <v>300</v>
      </c>
      <c r="J19" s="39">
        <v>0</v>
      </c>
      <c r="K19" s="39">
        <v>0</v>
      </c>
      <c r="L19" s="39">
        <v>0</v>
      </c>
      <c r="M19" s="40">
        <f>SUM(M20:M21)</f>
        <v>500</v>
      </c>
      <c r="N19" s="39">
        <v>0</v>
      </c>
      <c r="O19" s="39">
        <v>0</v>
      </c>
      <c r="P19" s="40">
        <f>SUM(P20:P21)</f>
        <v>300</v>
      </c>
      <c r="Q19" s="40">
        <f t="shared" si="0"/>
        <v>600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</row>
    <row r="20" spans="2:17" ht="12.75" customHeight="1">
      <c r="B20" s="41" t="s">
        <v>65</v>
      </c>
      <c r="C20" s="41" t="s">
        <v>66</v>
      </c>
      <c r="D20" s="43" t="s">
        <v>63</v>
      </c>
      <c r="E20" s="44"/>
      <c r="F20" s="43" t="s">
        <v>64</v>
      </c>
      <c r="G20" s="44">
        <v>0</v>
      </c>
      <c r="H20" s="44">
        <v>0</v>
      </c>
      <c r="I20" s="44">
        <v>200</v>
      </c>
      <c r="J20" s="43">
        <v>0</v>
      </c>
      <c r="K20" s="43">
        <v>0</v>
      </c>
      <c r="L20" s="43">
        <v>0</v>
      </c>
      <c r="M20" s="44">
        <v>300</v>
      </c>
      <c r="N20" s="43">
        <v>0</v>
      </c>
      <c r="O20" s="43">
        <v>0</v>
      </c>
      <c r="P20" s="44">
        <f>H20+G20+I20+O20</f>
        <v>200</v>
      </c>
      <c r="Q20" s="44">
        <f t="shared" si="0"/>
        <v>400</v>
      </c>
    </row>
    <row r="21" spans="2:17" ht="12.75" customHeight="1">
      <c r="B21" s="37" t="s">
        <v>67</v>
      </c>
      <c r="C21" s="37" t="s">
        <v>68</v>
      </c>
      <c r="D21" s="46" t="s">
        <v>63</v>
      </c>
      <c r="E21" s="47"/>
      <c r="F21" s="46" t="s">
        <v>64</v>
      </c>
      <c r="G21" s="47">
        <v>0</v>
      </c>
      <c r="H21" s="47">
        <v>0</v>
      </c>
      <c r="I21" s="47">
        <v>100</v>
      </c>
      <c r="J21" s="46">
        <v>0</v>
      </c>
      <c r="K21" s="46">
        <v>0</v>
      </c>
      <c r="L21" s="46">
        <v>0</v>
      </c>
      <c r="M21" s="47">
        <v>200</v>
      </c>
      <c r="N21" s="46">
        <v>0</v>
      </c>
      <c r="O21" s="46">
        <v>0</v>
      </c>
      <c r="P21" s="47">
        <f>H21+G21+I21</f>
        <v>100</v>
      </c>
      <c r="Q21" s="47">
        <f t="shared" si="0"/>
        <v>200</v>
      </c>
    </row>
    <row r="22" spans="2:36" ht="12.75" customHeight="1">
      <c r="B22" s="50" t="s">
        <v>69</v>
      </c>
      <c r="C22" s="50" t="s">
        <v>62</v>
      </c>
      <c r="D22" s="51" t="s">
        <v>70</v>
      </c>
      <c r="E22" s="52"/>
      <c r="F22" s="51" t="s">
        <v>71</v>
      </c>
      <c r="G22" s="52">
        <f t="shared" si="5" ref="G22:I22">SUM(G23:G24)</f>
        <v>130</v>
      </c>
      <c r="H22" s="52">
        <f t="shared" si="5"/>
        <v>0</v>
      </c>
      <c r="I22" s="52">
        <f t="shared" si="5"/>
        <v>30</v>
      </c>
      <c r="J22" s="51">
        <v>0</v>
      </c>
      <c r="K22" s="51">
        <v>0</v>
      </c>
      <c r="L22" s="51">
        <v>0</v>
      </c>
      <c r="M22" s="52">
        <f>SUM(M23:M24)</f>
        <v>500</v>
      </c>
      <c r="N22" s="51">
        <v>0</v>
      </c>
      <c r="O22" s="51">
        <v>0</v>
      </c>
      <c r="P22" s="52">
        <f>SUM(P23:P24)</f>
        <v>160</v>
      </c>
      <c r="Q22" s="52">
        <f t="shared" si="0"/>
        <v>320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</row>
    <row r="23" spans="2:17" ht="12.75" customHeight="1">
      <c r="B23" s="37" t="s">
        <v>72</v>
      </c>
      <c r="C23" s="37" t="s">
        <v>66</v>
      </c>
      <c r="D23" s="46" t="s">
        <v>70</v>
      </c>
      <c r="E23" s="46"/>
      <c r="F23" s="46" t="s">
        <v>71</v>
      </c>
      <c r="G23" s="46">
        <v>100</v>
      </c>
      <c r="H23" s="47">
        <v>0</v>
      </c>
      <c r="I23" s="46">
        <v>20</v>
      </c>
      <c r="J23" s="46">
        <v>0</v>
      </c>
      <c r="K23" s="46">
        <v>0</v>
      </c>
      <c r="L23" s="46">
        <v>0</v>
      </c>
      <c r="M23" s="47">
        <v>300</v>
      </c>
      <c r="N23" s="46">
        <v>0</v>
      </c>
      <c r="O23" s="46">
        <v>0</v>
      </c>
      <c r="P23" s="47">
        <f>H23+G23+I23+O23</f>
        <v>120</v>
      </c>
      <c r="Q23" s="47">
        <f t="shared" si="0"/>
        <v>240</v>
      </c>
    </row>
    <row r="24" spans="2:17" ht="12.75" customHeight="1">
      <c r="B24" s="41" t="s">
        <v>73</v>
      </c>
      <c r="C24" s="41" t="s">
        <v>68</v>
      </c>
      <c r="D24" s="43" t="s">
        <v>70</v>
      </c>
      <c r="E24" s="43"/>
      <c r="F24" s="43" t="s">
        <v>71</v>
      </c>
      <c r="G24" s="43">
        <v>30</v>
      </c>
      <c r="H24" s="44">
        <v>0</v>
      </c>
      <c r="I24" s="43">
        <v>10</v>
      </c>
      <c r="J24" s="43">
        <v>0</v>
      </c>
      <c r="K24" s="43">
        <v>0</v>
      </c>
      <c r="L24" s="43">
        <v>0</v>
      </c>
      <c r="M24" s="44">
        <v>200</v>
      </c>
      <c r="N24" s="43">
        <v>0</v>
      </c>
      <c r="O24" s="43">
        <v>0</v>
      </c>
      <c r="P24" s="44">
        <f>H24+G24+I24</f>
        <v>40</v>
      </c>
      <c r="Q24" s="44">
        <f t="shared" si="0"/>
        <v>80</v>
      </c>
    </row>
    <row r="25" spans="1:5" ht="12.75" customHeight="1">
      <c r="A25" s="8" t="s">
        <v>74</v>
      </c>
      <c r="B25" s="53">
        <v>45182</v>
      </c>
      <c r="C25" s="8" t="s">
        <v>75</v>
      </c>
      <c r="D25" s="8" t="s">
        <v>76</v>
      </c>
      <c r="E25" s="8" t="s">
        <v>77</v>
      </c>
    </row>
    <row r="26" spans="1:1" ht="17.25" customHeight="1">
      <c r="A26" s="54" t="s">
        <v>78</v>
      </c>
    </row>
    <row r="27" spans="1:6" ht="17.25" customHeight="1" thickBot="1">
      <c r="A27" s="55" t="s">
        <v>79</v>
      </c>
      <c r="B27" s="56">
        <f>SUM(P6,P9,P12,P16,P19,P22)</f>
        <v>3510</v>
      </c>
      <c r="C27" s="55" t="s">
        <v>80</v>
      </c>
      <c r="D27" s="56">
        <f>SUM(M6,M9,M12,M16,M19,M22)</f>
        <v>5200</v>
      </c>
      <c r="E27" s="55" t="s">
        <v>81</v>
      </c>
      <c r="F27" s="57">
        <f>D27-B27</f>
        <v>1690</v>
      </c>
    </row>
    <row r="28" spans="1:1" ht="12.75" customHeight="1">
      <c r="A28" s="54" t="s">
        <v>82</v>
      </c>
    </row>
    <row r="29" spans="1:6" ht="29.25" customHeight="1">
      <c r="A29" s="58" t="s">
        <v>83</v>
      </c>
      <c r="B29" s="58" t="s">
        <v>84</v>
      </c>
      <c r="C29" s="58" t="s">
        <v>85</v>
      </c>
      <c r="D29" s="58" t="s">
        <v>86</v>
      </c>
      <c r="E29" s="58" t="s">
        <v>87</v>
      </c>
      <c r="F29" s="58" t="s">
        <v>88</v>
      </c>
    </row>
    <row r="30" spans="1:6" ht="49.5" customHeight="1">
      <c r="A30" s="59" t="s">
        <v>89</v>
      </c>
      <c r="B30" s="60" t="s">
        <v>90</v>
      </c>
      <c r="C30" s="59" t="s">
        <v>91</v>
      </c>
      <c r="D30" s="59" t="s">
        <v>92</v>
      </c>
      <c r="E30" s="59" t="s">
        <v>76</v>
      </c>
      <c r="F30" s="59"/>
    </row>
    <row r="31" spans="1:6" ht="37.5" customHeight="1" thickBot="1">
      <c r="A31" s="61"/>
      <c r="B31" s="62"/>
      <c r="C31" s="62"/>
      <c r="D31" s="62"/>
      <c r="E31" s="62"/>
      <c r="F31" s="62"/>
    </row>
    <row r="32" spans="1:1" ht="12.75" customHeight="1">
      <c r="A32" s="63" t="s">
        <v>93</v>
      </c>
    </row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</sheetData>
  <mergeCells count="6">
    <mergeCell ref="A2:Q2"/>
    <mergeCell ref="A6:A8"/>
    <mergeCell ref="A9:A11"/>
    <mergeCell ref="A12:A24"/>
    <mergeCell ref="E25:Q25"/>
    <mergeCell ref="A32:A37"/>
  </mergeCells>
  <pageMargins left="0.75" right="0.75" top="1" bottom="1" header="0" footer="0"/>
  <pageSetup orientation="landscape" paperSize="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100-000000000000}">
  <dimension ref="A1:F25"/>
  <sheetViews>
    <sheetView workbookViewId="0" topLeftCell="A1"/>
  </sheetViews>
  <sheetFormatPr defaultColWidth="12.634285714285713" defaultRowHeight="15" customHeight="1"/>
  <cols>
    <col min="1" max="1" width="8.571428571428571" customWidth="1"/>
    <col min="2" max="2" width="27.857142857142858" customWidth="1"/>
    <col min="3" max="3" width="22.285714285714285" customWidth="1"/>
    <col min="4" max="4" width="10.428571428571429" customWidth="1"/>
    <col min="5" max="5" width="11" customWidth="1"/>
    <col min="6" max="6" width="8.571428571428571" customWidth="1"/>
  </cols>
  <sheetData>
    <row r="1" spans="1:5" ht="18.75" customHeight="1">
      <c r="A1" s="64"/>
      <c r="B1" s="64"/>
      <c r="C1" s="64"/>
      <c r="D1" s="64"/>
      <c r="E1" s="64"/>
    </row>
    <row r="2" spans="1:5" ht="30" customHeight="1">
      <c r="A2" s="64"/>
      <c r="B2" s="65" t="s">
        <v>94</v>
      </c>
      <c r="C2" s="66"/>
      <c r="D2" s="66"/>
      <c r="E2" s="64"/>
    </row>
    <row r="3" spans="1:5" ht="18.75" customHeight="1">
      <c r="A3" s="64"/>
      <c r="B3" s="64"/>
      <c r="C3" s="64"/>
      <c r="D3" s="64"/>
      <c r="E3" s="64"/>
    </row>
    <row r="4" spans="1:6" ht="18.75" customHeight="1">
      <c r="A4" s="67" t="s">
        <v>95</v>
      </c>
      <c r="B4" s="67" t="s">
        <v>96</v>
      </c>
      <c r="C4" s="67" t="s">
        <v>97</v>
      </c>
      <c r="D4" s="67" t="s">
        <v>98</v>
      </c>
      <c r="E4" s="67" t="s">
        <v>99</v>
      </c>
      <c r="F4" s="68"/>
    </row>
    <row r="5" spans="1:5" ht="18.75" customHeight="1">
      <c r="A5" s="69">
        <v>1</v>
      </c>
      <c r="B5" s="70" t="s">
        <v>63</v>
      </c>
      <c r="C5" s="69" t="s">
        <v>33</v>
      </c>
      <c r="D5" s="71">
        <v>45056</v>
      </c>
      <c r="E5" s="72">
        <f>Budget!P12</f>
        <v>2400</v>
      </c>
    </row>
    <row r="6" spans="1:5" ht="18.75" customHeight="1">
      <c r="A6" s="69">
        <v>2</v>
      </c>
      <c r="B6" s="70" t="s">
        <v>100</v>
      </c>
      <c r="C6" s="69" t="s">
        <v>101</v>
      </c>
      <c r="D6" s="71">
        <v>45056</v>
      </c>
      <c r="E6" s="72">
        <f>Budget!P16</f>
        <v>300</v>
      </c>
    </row>
    <row r="7" spans="1:5" ht="18.75" customHeight="1">
      <c r="A7" s="73"/>
      <c r="B7" s="73"/>
      <c r="C7" s="73"/>
      <c r="D7" s="73"/>
      <c r="E7" s="73"/>
    </row>
    <row r="8" spans="1:5" ht="18.75" customHeight="1">
      <c r="A8" s="73"/>
      <c r="B8" s="73"/>
      <c r="C8" s="73"/>
      <c r="D8" s="73"/>
      <c r="E8" s="73"/>
    </row>
    <row r="9" spans="1:5" ht="18.75" customHeight="1">
      <c r="A9" s="73"/>
      <c r="B9" s="73"/>
      <c r="C9" s="73"/>
      <c r="D9" s="73"/>
      <c r="E9" s="73"/>
    </row>
    <row r="10" spans="1:5" ht="18.75" customHeight="1">
      <c r="A10" s="73"/>
      <c r="B10" s="73"/>
      <c r="C10" s="73"/>
      <c r="D10" s="73"/>
      <c r="E10" s="73"/>
    </row>
    <row r="11" spans="1:5" ht="18.75" customHeight="1">
      <c r="A11" s="73"/>
      <c r="B11" s="73"/>
      <c r="C11" s="73"/>
      <c r="D11" s="73"/>
      <c r="E11" s="73"/>
    </row>
    <row r="12" spans="1:5" ht="18.75" customHeight="1">
      <c r="A12" s="73"/>
      <c r="B12" s="73"/>
      <c r="C12" s="73"/>
      <c r="D12" s="73"/>
      <c r="E12" s="73"/>
    </row>
    <row r="13" spans="1:5" ht="18.75" customHeight="1">
      <c r="A13" s="73"/>
      <c r="B13" s="73"/>
      <c r="C13" s="73"/>
      <c r="D13" s="73"/>
      <c r="E13" s="73"/>
    </row>
    <row r="14" spans="1:5" ht="18.75" customHeight="1">
      <c r="A14" s="74"/>
      <c r="B14" s="74"/>
      <c r="C14" s="74"/>
      <c r="D14" s="74"/>
      <c r="E14" s="74"/>
    </row>
    <row r="15" spans="1:5" ht="18.75" customHeight="1">
      <c r="A15" s="74"/>
      <c r="B15" s="74"/>
      <c r="C15" s="74"/>
      <c r="D15" s="74"/>
      <c r="E15" s="74"/>
    </row>
    <row r="16" spans="1:5" ht="18.75" customHeight="1">
      <c r="A16" s="74"/>
      <c r="B16" s="74"/>
      <c r="C16" s="74"/>
      <c r="D16" s="74"/>
      <c r="E16" s="74"/>
    </row>
    <row r="17" spans="1:5" ht="18.75" customHeight="1">
      <c r="A17" s="74"/>
      <c r="B17" s="74"/>
      <c r="C17" s="74"/>
      <c r="D17" s="74"/>
      <c r="E17" s="74"/>
    </row>
    <row r="18" spans="1:5" ht="18.75" customHeight="1">
      <c r="A18" s="74"/>
      <c r="B18" s="74"/>
      <c r="C18" s="74"/>
      <c r="D18" s="74"/>
      <c r="E18" s="74"/>
    </row>
    <row r="19" spans="1:5" ht="18.75" customHeight="1">
      <c r="A19" s="74"/>
      <c r="B19" s="74"/>
      <c r="C19" s="74"/>
      <c r="D19" s="74"/>
      <c r="E19" s="74"/>
    </row>
    <row r="20" spans="1:5" ht="18.75" customHeight="1">
      <c r="A20" s="74"/>
      <c r="B20" s="74"/>
      <c r="C20" s="74"/>
      <c r="D20" s="74"/>
      <c r="E20" s="74"/>
    </row>
    <row r="21" spans="1:5" ht="18.75" customHeight="1">
      <c r="A21" s="74"/>
      <c r="B21" s="74"/>
      <c r="C21" s="74"/>
      <c r="D21" s="74"/>
      <c r="E21" s="74"/>
    </row>
    <row r="22" spans="1:5" ht="18.75" customHeight="1">
      <c r="A22" s="74"/>
      <c r="B22" s="74"/>
      <c r="C22" s="74"/>
      <c r="D22" s="74"/>
      <c r="E22" s="74"/>
    </row>
    <row r="23" spans="1:5" ht="18.75" customHeight="1">
      <c r="A23" s="74"/>
      <c r="B23" s="74"/>
      <c r="C23" s="74"/>
      <c r="D23" s="74"/>
      <c r="E23" s="74"/>
    </row>
    <row r="24" spans="1:5" ht="18.75" customHeight="1">
      <c r="A24" s="74"/>
      <c r="B24" s="74"/>
      <c r="C24" s="74"/>
      <c r="D24" s="74"/>
      <c r="E24" s="74"/>
    </row>
    <row r="25" spans="1:5" ht="18.75" customHeight="1">
      <c r="A25" s="74"/>
      <c r="B25" s="74"/>
      <c r="C25" s="74"/>
      <c r="D25" s="74"/>
      <c r="E25" s="74"/>
    </row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2:D2"/>
  </mergeCells>
  <pageMargins left="0.75" right="0.75" top="1" bottom="1" header="0" footer="0"/>
  <pageSetup orientation="landscape" paperSize="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200-000000000000}">
  <sheetPr>
    <outlinePr summaryBelow="0" summaryRight="0"/>
  </sheetPr>
  <dimension ref="A1:A36"/>
  <sheetViews>
    <sheetView workbookViewId="0" topLeftCell="A1"/>
  </sheetViews>
  <sheetFormatPr defaultColWidth="12.634285714285713" defaultRowHeight="15" customHeight="1"/>
  <cols>
    <col min="1" max="1" width="126.28571428571429" customWidth="1"/>
  </cols>
  <sheetData>
    <row r="1" spans="1:1" ht="15">
      <c r="A1" s="75" t="s">
        <v>102</v>
      </c>
    </row>
    <row r="2" spans="1:1" ht="15">
      <c r="A2" s="75" t="s">
        <v>103</v>
      </c>
    </row>
    <row r="3" spans="1:1" ht="15">
      <c r="A3" s="75" t="s">
        <v>104</v>
      </c>
    </row>
    <row r="4" spans="1:1" ht="15">
      <c r="A4" s="75" t="s">
        <v>105</v>
      </c>
    </row>
    <row r="5" spans="1:1" ht="15">
      <c r="A5" s="75" t="s">
        <v>106</v>
      </c>
    </row>
    <row r="6" spans="1:1" ht="15">
      <c r="A6" s="75" t="s">
        <v>107</v>
      </c>
    </row>
    <row r="7" spans="1:1" ht="15">
      <c r="A7" s="75" t="s">
        <v>108</v>
      </c>
    </row>
    <row r="8" spans="1:1" ht="15">
      <c r="A8" s="75" t="s">
        <v>109</v>
      </c>
    </row>
    <row r="9" spans="1:1" ht="15">
      <c r="A9" s="75" t="s">
        <v>110</v>
      </c>
    </row>
    <row r="10" spans="1:1" ht="15">
      <c r="A10" s="75" t="s">
        <v>111</v>
      </c>
    </row>
    <row r="11" spans="1:1" ht="15">
      <c r="A11" s="75" t="s">
        <v>112</v>
      </c>
    </row>
    <row r="12" spans="1:1" ht="15">
      <c r="A12" s="75" t="s">
        <v>113</v>
      </c>
    </row>
    <row r="13" spans="1:1" ht="15">
      <c r="A13" s="75" t="s">
        <v>114</v>
      </c>
    </row>
    <row r="14" spans="1:1" ht="15">
      <c r="A14" s="75" t="s">
        <v>115</v>
      </c>
    </row>
    <row r="15" spans="1:1" ht="15">
      <c r="A15" s="75" t="s">
        <v>116</v>
      </c>
    </row>
    <row r="16" spans="1:1" ht="15">
      <c r="A16" s="75" t="s">
        <v>117</v>
      </c>
    </row>
    <row r="17" spans="1:1" ht="15">
      <c r="A17" s="75" t="s">
        <v>118</v>
      </c>
    </row>
    <row r="18" spans="1:1" ht="15">
      <c r="A18" s="75" t="s">
        <v>119</v>
      </c>
    </row>
    <row r="19" spans="1:1" ht="15">
      <c r="A19" s="75" t="s">
        <v>120</v>
      </c>
    </row>
    <row r="20" spans="1:1" ht="15">
      <c r="A20" s="75" t="s">
        <v>121</v>
      </c>
    </row>
    <row r="21" spans="1:1" ht="15">
      <c r="A21" s="75" t="s">
        <v>122</v>
      </c>
    </row>
    <row r="22" spans="1:1" ht="15">
      <c r="A22" s="75" t="s">
        <v>123</v>
      </c>
    </row>
    <row r="23" spans="1:1" ht="15">
      <c r="A23" s="75" t="s">
        <v>124</v>
      </c>
    </row>
    <row r="24" spans="1:1" ht="15">
      <c r="A24" s="75" t="s">
        <v>125</v>
      </c>
    </row>
    <row r="25" spans="1:1" ht="15">
      <c r="A25" s="75" t="s">
        <v>126</v>
      </c>
    </row>
    <row r="26" spans="1:1" ht="15">
      <c r="A26" s="75" t="s">
        <v>127</v>
      </c>
    </row>
    <row r="27" spans="1:1" ht="15">
      <c r="A27" s="75" t="s">
        <v>128</v>
      </c>
    </row>
    <row r="28" spans="1:1" ht="15">
      <c r="A28" s="75" t="s">
        <v>129</v>
      </c>
    </row>
    <row r="29" spans="1:1" ht="15">
      <c r="A29" s="75" t="s">
        <v>130</v>
      </c>
    </row>
    <row r="30" spans="1:1" ht="15">
      <c r="A30" s="75" t="s">
        <v>131</v>
      </c>
    </row>
    <row r="31" spans="1:1" ht="15">
      <c r="A31" s="75" t="s">
        <v>132</v>
      </c>
    </row>
    <row r="32" spans="1:1" ht="15">
      <c r="A32" s="75" t="s">
        <v>133</v>
      </c>
    </row>
    <row r="33" spans="1:1" ht="15">
      <c r="A33" s="75" t="s">
        <v>134</v>
      </c>
    </row>
    <row r="34" spans="1:1" ht="15">
      <c r="A34" s="75" t="s">
        <v>135</v>
      </c>
    </row>
    <row r="35" spans="1:1" ht="15">
      <c r="A35" s="75" t="s">
        <v>136</v>
      </c>
    </row>
    <row r="36" spans="1:1" ht="15">
      <c r="A36" s="75" t="s">
        <v>137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Invoice</vt:lpstr>
      <vt:lpstr>Description of Change Order Pro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